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990" windowHeight="15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Sheet1!$A$1:$P$48</definedName>
  </definedNames>
  <calcPr calcId="125725"/>
</workbook>
</file>

<file path=xl/calcChain.xml><?xml version="1.0" encoding="utf-8"?>
<calcChain xmlns="http://schemas.openxmlformats.org/spreadsheetml/2006/main">
  <c r="G48" i="1"/>
  <c r="G31"/>
  <c r="G33" s="1"/>
  <c r="G35" s="1"/>
  <c r="G37" s="1"/>
  <c r="G39" s="1"/>
  <c r="G41" s="1"/>
  <c r="G43" s="1"/>
  <c r="G45" s="1"/>
  <c r="G47" s="1"/>
  <c r="G23"/>
  <c r="C30"/>
  <c r="G6"/>
  <c r="G8" s="1"/>
  <c r="G10" s="1"/>
  <c r="G12" s="1"/>
  <c r="G14" s="1"/>
  <c r="G16" s="1"/>
  <c r="G18" s="1"/>
  <c r="G20" s="1"/>
  <c r="G22" s="1"/>
  <c r="M31"/>
  <c r="N30" s="1"/>
  <c r="O30" s="1"/>
  <c r="P30" s="1"/>
  <c r="C31" s="1"/>
  <c r="C5"/>
  <c r="D30" l="1"/>
  <c r="M6"/>
  <c r="N5" s="1"/>
  <c r="O5" s="1"/>
  <c r="P5" s="1"/>
  <c r="C6" s="1"/>
  <c r="E42" l="1"/>
  <c r="H42" s="1"/>
  <c r="E46"/>
  <c r="H46" s="1"/>
  <c r="E48"/>
  <c r="H48" s="1"/>
  <c r="E44"/>
  <c r="H44" s="1"/>
  <c r="E32"/>
  <c r="H32" s="1"/>
  <c r="E34"/>
  <c r="H34" s="1"/>
  <c r="E36"/>
  <c r="H36" s="1"/>
  <c r="E40"/>
  <c r="H40" s="1"/>
  <c r="E30"/>
  <c r="H30" s="1"/>
  <c r="E38"/>
  <c r="H38" s="1"/>
  <c r="D5"/>
  <c r="E21" s="1"/>
  <c r="H21" s="1"/>
  <c r="E17" l="1"/>
  <c r="H17" s="1"/>
  <c r="E19"/>
  <c r="H19" s="1"/>
  <c r="E23"/>
  <c r="H23" s="1"/>
  <c r="E15"/>
  <c r="H15" s="1"/>
  <c r="E9"/>
  <c r="H9" s="1"/>
  <c r="E7"/>
  <c r="H7" s="1"/>
  <c r="E11"/>
  <c r="H11" s="1"/>
  <c r="E13"/>
  <c r="H13" s="1"/>
  <c r="E5"/>
  <c r="H5" s="1"/>
</calcChain>
</file>

<file path=xl/sharedStrings.xml><?xml version="1.0" encoding="utf-8"?>
<sst xmlns="http://schemas.openxmlformats.org/spreadsheetml/2006/main" count="76" uniqueCount="38">
  <si>
    <t>Course</t>
  </si>
  <si>
    <t>Altitude</t>
  </si>
  <si>
    <t>Wind</t>
  </si>
  <si>
    <t>Dir</t>
  </si>
  <si>
    <t>Vel</t>
  </si>
  <si>
    <t>CAS</t>
  </si>
  <si>
    <t>TAS</t>
  </si>
  <si>
    <t>TC</t>
  </si>
  <si>
    <t>TH</t>
  </si>
  <si>
    <t>CH</t>
  </si>
  <si>
    <t>-L
+R
WCA</t>
  </si>
  <si>
    <t>MH</t>
  </si>
  <si>
    <t>Dist</t>
  </si>
  <si>
    <t>Leg</t>
  </si>
  <si>
    <t>Rem</t>
  </si>
  <si>
    <t>GS</t>
  </si>
  <si>
    <t>Time Off</t>
  </si>
  <si>
    <t>ETE</t>
  </si>
  <si>
    <t>ATE</t>
  </si>
  <si>
    <t>ETA</t>
  </si>
  <si>
    <t>ATA</t>
  </si>
  <si>
    <t>GPH</t>
  </si>
  <si>
    <t>Fuel</t>
  </si>
  <si>
    <t>-E
+W
Var</t>
  </si>
  <si>
    <t>±Dev</t>
  </si>
  <si>
    <t>Temp (°C)</t>
  </si>
  <si>
    <t>Est</t>
  </si>
  <si>
    <t>Act</t>
  </si>
  <si>
    <t>Totals</t>
  </si>
  <si>
    <t>Checkpoints</t>
  </si>
  <si>
    <t>AWOS/ASOS</t>
  </si>
  <si>
    <t>CT/CTAF</t>
  </si>
  <si>
    <t>Freq.</t>
  </si>
  <si>
    <t>on Left</t>
  </si>
  <si>
    <t>*announce*</t>
  </si>
  <si>
    <t>Dep</t>
  </si>
  <si>
    <t>Arr</t>
  </si>
  <si>
    <t>onRight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</si>
</sst>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38" applyNumberFormat="0" applyFont="0" applyAlignment="0" applyProtection="0"/>
    <xf numFmtId="0" fontId="3" fillId="18" borderId="0" applyNumberFormat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1" fillId="3" borderId="11" xfId="2" applyBorder="1" applyAlignment="1">
      <alignment horizontal="center" vertical="center"/>
    </xf>
    <xf numFmtId="0" fontId="1" fillId="4" borderId="6" xfId="3" applyBorder="1" applyAlignment="1">
      <alignment horizontal="center" vertical="center"/>
    </xf>
    <xf numFmtId="0" fontId="0" fillId="0" borderId="0" xfId="0" applyBorder="1"/>
    <xf numFmtId="0" fontId="1" fillId="4" borderId="26" xfId="3" applyBorder="1" applyAlignment="1">
      <alignment horizontal="center" vertical="center"/>
    </xf>
    <xf numFmtId="0" fontId="1" fillId="12" borderId="5" xfId="11" applyBorder="1" applyAlignment="1">
      <alignment horizontal="center" vertical="center"/>
    </xf>
    <xf numFmtId="0" fontId="1" fillId="12" borderId="6" xfId="11" applyBorder="1" applyAlignment="1">
      <alignment horizontal="center" vertical="center"/>
    </xf>
    <xf numFmtId="0" fontId="1" fillId="8" borderId="7" xfId="7" applyBorder="1" applyAlignment="1">
      <alignment horizontal="center" vertical="center"/>
    </xf>
    <xf numFmtId="0" fontId="0" fillId="8" borderId="31" xfId="7" applyFont="1" applyBorder="1" applyAlignment="1">
      <alignment horizontal="center" vertical="center"/>
    </xf>
    <xf numFmtId="0" fontId="0" fillId="0" borderId="0" xfId="0" applyFont="1"/>
    <xf numFmtId="0" fontId="0" fillId="9" borderId="11" xfId="8" applyFont="1" applyBorder="1" applyAlignment="1">
      <alignment horizontal="center" vertical="center"/>
    </xf>
    <xf numFmtId="0" fontId="0" fillId="9" borderId="25" xfId="8" applyFont="1" applyBorder="1" applyAlignment="1">
      <alignment horizontal="center" vertical="center"/>
    </xf>
    <xf numFmtId="0" fontId="4" fillId="6" borderId="3" xfId="5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15" borderId="16" xfId="14" applyBorder="1" applyAlignment="1">
      <alignment horizontal="center" vertical="center"/>
    </xf>
    <xf numFmtId="0" fontId="1" fillId="11" borderId="21" xfId="10" applyBorder="1" applyAlignment="1">
      <alignment horizontal="center" vertical="center"/>
    </xf>
    <xf numFmtId="0" fontId="1" fillId="15" borderId="20" xfId="14" applyBorder="1" applyAlignment="1">
      <alignment horizontal="center" vertical="center"/>
    </xf>
    <xf numFmtId="0" fontId="1" fillId="9" borderId="21" xfId="8" applyBorder="1"/>
    <xf numFmtId="0" fontId="3" fillId="2" borderId="16" xfId="1" applyBorder="1" applyAlignment="1">
      <alignment horizontal="center" vertical="center"/>
    </xf>
    <xf numFmtId="0" fontId="0" fillId="0" borderId="29" xfId="0" applyBorder="1"/>
    <xf numFmtId="0" fontId="0" fillId="0" borderId="37" xfId="0" applyBorder="1" applyAlignment="1">
      <alignment horizontal="center" vertical="center"/>
    </xf>
    <xf numFmtId="0" fontId="2" fillId="6" borderId="16" xfId="5" applyFont="1" applyBorder="1" applyAlignment="1">
      <alignment horizontal="center" vertical="center"/>
    </xf>
    <xf numFmtId="0" fontId="5" fillId="6" borderId="26" xfId="5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18" borderId="22" xfId="16" applyFont="1" applyBorder="1" applyAlignment="1">
      <alignment vertical="center"/>
    </xf>
    <xf numFmtId="0" fontId="6" fillId="18" borderId="26" xfId="16" applyFont="1" applyBorder="1" applyAlignment="1">
      <alignment vertical="center"/>
    </xf>
    <xf numFmtId="0" fontId="6" fillId="18" borderId="10" xfId="16" applyFont="1" applyBorder="1" applyAlignment="1">
      <alignment vertical="center"/>
    </xf>
    <xf numFmtId="0" fontId="0" fillId="0" borderId="28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3" xfId="0" applyBorder="1" applyAlignment="1"/>
    <xf numFmtId="2" fontId="8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1" fontId="8" fillId="0" borderId="25" xfId="0" applyNumberFormat="1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/>
    </xf>
    <xf numFmtId="0" fontId="9" fillId="19" borderId="3" xfId="0" applyFont="1" applyFill="1" applyBorder="1" applyAlignment="1">
      <alignment horizontal="center"/>
    </xf>
    <xf numFmtId="0" fontId="0" fillId="19" borderId="23" xfId="0" applyFill="1" applyBorder="1" applyAlignment="1">
      <alignment vertical="top"/>
    </xf>
    <xf numFmtId="0" fontId="0" fillId="19" borderId="3" xfId="0" applyFill="1" applyBorder="1" applyAlignment="1">
      <alignment vertical="center"/>
    </xf>
    <xf numFmtId="0" fontId="0" fillId="19" borderId="23" xfId="0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8" borderId="3" xfId="16" applyFont="1" applyBorder="1" applyAlignment="1">
      <alignment horizontal="center" vertical="center"/>
    </xf>
    <xf numFmtId="0" fontId="6" fillId="18" borderId="6" xfId="16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2" fillId="17" borderId="38" xfId="15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19" borderId="23" xfId="0" quotePrefix="1" applyFont="1" applyFill="1" applyBorder="1" applyAlignment="1">
      <alignment horizontal="center" vertical="top"/>
    </xf>
    <xf numFmtId="0" fontId="9" fillId="19" borderId="23" xfId="0" applyFont="1" applyFill="1" applyBorder="1" applyAlignment="1">
      <alignment horizontal="center" vertical="top"/>
    </xf>
    <xf numFmtId="0" fontId="2" fillId="19" borderId="3" xfId="0" applyFont="1" applyFill="1" applyBorder="1" applyAlignment="1">
      <alignment horizontal="center" vertical="center"/>
    </xf>
    <xf numFmtId="0" fontId="0" fillId="19" borderId="7" xfId="0" applyFill="1" applyBorder="1" applyAlignment="1">
      <alignment vertical="center"/>
    </xf>
    <xf numFmtId="0" fontId="0" fillId="19" borderId="3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25" xfId="0" applyFill="1" applyBorder="1" applyAlignment="1">
      <alignment vertical="center"/>
    </xf>
    <xf numFmtId="0" fontId="0" fillId="19" borderId="30" xfId="0" applyFill="1" applyBorder="1" applyAlignment="1">
      <alignment vertical="center"/>
    </xf>
    <xf numFmtId="0" fontId="0" fillId="19" borderId="24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164" fontId="0" fillId="0" borderId="38" xfId="15" applyNumberFormat="1" applyFont="1" applyFill="1" applyAlignment="1">
      <alignment horizontal="center" vertical="center"/>
    </xf>
    <xf numFmtId="164" fontId="2" fillId="0" borderId="38" xfId="15" applyNumberFormat="1" applyFont="1" applyFill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19" borderId="36" xfId="0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1" borderId="14" xfId="10" applyFont="1" applyBorder="1" applyAlignment="1">
      <alignment horizontal="center" vertical="center"/>
    </xf>
    <xf numFmtId="0" fontId="2" fillId="11" borderId="1" xfId="10" applyFont="1" applyBorder="1" applyAlignment="1">
      <alignment horizontal="center" vertical="center"/>
    </xf>
    <xf numFmtId="0" fontId="2" fillId="11" borderId="26" xfId="10" applyFont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10" fillId="19" borderId="36" xfId="0" applyFont="1" applyFill="1" applyBorder="1" applyAlignment="1">
      <alignment horizontal="center" vertical="center" wrapText="1"/>
    </xf>
    <xf numFmtId="0" fontId="10" fillId="19" borderId="2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19" borderId="36" xfId="0" applyFont="1" applyFill="1" applyBorder="1" applyAlignment="1">
      <alignment horizontal="center" vertical="center" wrapText="1"/>
    </xf>
    <xf numFmtId="0" fontId="13" fillId="19" borderId="2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0" fillId="19" borderId="36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7" borderId="15" xfId="6" applyBorder="1" applyAlignment="1">
      <alignment horizontal="center" vertical="center"/>
    </xf>
    <xf numFmtId="0" fontId="3" fillId="7" borderId="3" xfId="6" applyBorder="1" applyAlignment="1">
      <alignment horizontal="center" vertical="center"/>
    </xf>
    <xf numFmtId="0" fontId="1" fillId="5" borderId="18" xfId="4" applyBorder="1" applyAlignment="1">
      <alignment horizontal="center"/>
    </xf>
    <xf numFmtId="0" fontId="1" fillId="5" borderId="17" xfId="4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0" fillId="19" borderId="42" xfId="0" applyFill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1" fillId="11" borderId="19" xfId="10" applyBorder="1" applyAlignment="1">
      <alignment horizontal="center" vertical="center"/>
    </xf>
    <xf numFmtId="0" fontId="1" fillId="11" borderId="9" xfId="10" applyBorder="1" applyAlignment="1">
      <alignment horizontal="center" vertical="center"/>
    </xf>
    <xf numFmtId="0" fontId="1" fillId="11" borderId="24" xfId="10" applyBorder="1" applyAlignment="1">
      <alignment horizontal="center" vertical="center"/>
    </xf>
    <xf numFmtId="0" fontId="3" fillId="10" borderId="35" xfId="9" applyBorder="1" applyAlignment="1">
      <alignment horizontal="center" vertical="center"/>
    </xf>
    <xf numFmtId="0" fontId="3" fillId="10" borderId="14" xfId="9" applyBorder="1" applyAlignment="1">
      <alignment horizontal="center" vertical="center"/>
    </xf>
    <xf numFmtId="0" fontId="3" fillId="10" borderId="13" xfId="9" applyBorder="1" applyAlignment="1">
      <alignment horizontal="center" vertical="center"/>
    </xf>
    <xf numFmtId="0" fontId="3" fillId="10" borderId="6" xfId="9" applyBorder="1" applyAlignment="1">
      <alignment horizontal="center" vertical="center"/>
    </xf>
    <xf numFmtId="0" fontId="1" fillId="11" borderId="2" xfId="10" applyBorder="1" applyAlignment="1">
      <alignment horizontal="center" vertical="center"/>
    </xf>
    <xf numFmtId="0" fontId="1" fillId="11" borderId="27" xfId="10" applyBorder="1" applyAlignment="1">
      <alignment horizontal="center" vertical="center"/>
    </xf>
    <xf numFmtId="0" fontId="1" fillId="14" borderId="9" xfId="13" quotePrefix="1" applyBorder="1" applyAlignment="1">
      <alignment horizontal="center" vertical="center" wrapText="1"/>
    </xf>
    <xf numFmtId="0" fontId="1" fillId="14" borderId="24" xfId="13" quotePrefix="1" applyBorder="1" applyAlignment="1">
      <alignment horizontal="center" vertical="center" wrapText="1"/>
    </xf>
    <xf numFmtId="0" fontId="0" fillId="14" borderId="8" xfId="13" quotePrefix="1" applyFont="1" applyBorder="1" applyAlignment="1">
      <alignment horizontal="center" vertical="center" wrapText="1"/>
    </xf>
    <xf numFmtId="0" fontId="1" fillId="14" borderId="8" xfId="13" quotePrefix="1" applyBorder="1" applyAlignment="1">
      <alignment horizontal="center" vertical="center" wrapText="1"/>
    </xf>
    <xf numFmtId="0" fontId="1" fillId="14" borderId="25" xfId="13" quotePrefix="1" applyBorder="1" applyAlignment="1">
      <alignment horizontal="center" vertical="center" wrapText="1"/>
    </xf>
    <xf numFmtId="0" fontId="0" fillId="14" borderId="8" xfId="13" applyFont="1" applyBorder="1" applyAlignment="1">
      <alignment horizontal="center" vertical="center" wrapText="1"/>
    </xf>
    <xf numFmtId="0" fontId="1" fillId="14" borderId="8" xfId="13" applyBorder="1" applyAlignment="1">
      <alignment horizontal="center" vertical="center" wrapText="1"/>
    </xf>
    <xf numFmtId="0" fontId="1" fillId="14" borderId="25" xfId="13" applyBorder="1" applyAlignment="1">
      <alignment horizontal="center" vertical="center" wrapText="1"/>
    </xf>
    <xf numFmtId="0" fontId="1" fillId="12" borderId="22" xfId="11" applyBorder="1" applyAlignment="1">
      <alignment horizontal="center" vertical="center"/>
    </xf>
    <xf numFmtId="0" fontId="1" fillId="12" borderId="26" xfId="11" applyBorder="1" applyAlignment="1">
      <alignment horizontal="center" vertical="center"/>
    </xf>
    <xf numFmtId="0" fontId="3" fillId="13" borderId="15" xfId="12" applyBorder="1" applyAlignment="1">
      <alignment horizontal="center" vertical="center"/>
    </xf>
    <xf numFmtId="0" fontId="3" fillId="13" borderId="8" xfId="12" applyBorder="1" applyAlignment="1">
      <alignment horizontal="center" vertical="center"/>
    </xf>
    <xf numFmtId="0" fontId="3" fillId="13" borderId="25" xfId="12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9" borderId="40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19" borderId="39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18" borderId="39" xfId="16" applyFont="1" applyBorder="1" applyAlignment="1">
      <alignment horizontal="center" vertical="center"/>
    </xf>
    <xf numFmtId="0" fontId="6" fillId="18" borderId="30" xfId="16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4" fillId="3" borderId="3" xfId="2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19" borderId="23" xfId="0" applyNumberFormat="1" applyFont="1" applyFill="1" applyBorder="1" applyAlignment="1">
      <alignment horizontal="center" vertical="center"/>
    </xf>
  </cellXfs>
  <cellStyles count="17">
    <cellStyle name="20% - Accent2" xfId="3" builtinId="34"/>
    <cellStyle name="20% - Accent3" xfId="5" builtinId="38"/>
    <cellStyle name="20% - Accent4" xfId="7" builtinId="42"/>
    <cellStyle name="20% - Accent5" xfId="10" builtinId="46"/>
    <cellStyle name="20% - Accent6" xfId="13" builtinId="50"/>
    <cellStyle name="40% - Accent1" xfId="2" builtinId="31"/>
    <cellStyle name="40% - Accent2" xfId="4" builtinId="35"/>
    <cellStyle name="40% - Accent4" xfId="8" builtinId="43"/>
    <cellStyle name="40% - Accent5" xfId="11" builtinId="47"/>
    <cellStyle name="40% - Accent6" xfId="14" builtinId="51"/>
    <cellStyle name="60% - Accent3" xfId="16" builtinId="40"/>
    <cellStyle name="Accent1" xfId="1" builtinId="29"/>
    <cellStyle name="Accent4" xfId="6" builtinId="41"/>
    <cellStyle name="Accent5" xfId="9" builtinId="45"/>
    <cellStyle name="Accent6" xfId="12" builtinId="49"/>
    <cellStyle name="Normal" xfId="0" builtinId="0"/>
    <cellStyle name="Note" xfId="15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674846</xdr:colOff>
      <xdr:row>4</xdr:row>
      <xdr:rowOff>8571</xdr:rowOff>
    </xdr:from>
    <xdr:to>
      <xdr:col>2</xdr:col>
      <xdr:colOff>70961</xdr:colOff>
      <xdr:row>5</xdr:row>
      <xdr:rowOff>202880</xdr:rowOff>
    </xdr:to>
    <xdr:sp macro="" textlink="">
      <xdr:nvSpPr>
        <xdr:cNvPr id="2" name="Isosceles Triangle 1"/>
        <xdr:cNvSpPr/>
      </xdr:nvSpPr>
      <xdr:spPr>
        <a:xfrm rot="5400000">
          <a:off x="1318736" y="95535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6</xdr:row>
      <xdr:rowOff>10612</xdr:rowOff>
    </xdr:from>
    <xdr:to>
      <xdr:col>2</xdr:col>
      <xdr:colOff>70961</xdr:colOff>
      <xdr:row>7</xdr:row>
      <xdr:rowOff>204921</xdr:rowOff>
    </xdr:to>
    <xdr:sp macro="" textlink="">
      <xdr:nvSpPr>
        <xdr:cNvPr id="3" name="Isosceles Triangle 2"/>
        <xdr:cNvSpPr/>
      </xdr:nvSpPr>
      <xdr:spPr>
        <a:xfrm rot="5400000">
          <a:off x="1318736" y="1376497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8</xdr:row>
      <xdr:rowOff>12653</xdr:rowOff>
    </xdr:from>
    <xdr:to>
      <xdr:col>2</xdr:col>
      <xdr:colOff>70961</xdr:colOff>
      <xdr:row>9</xdr:row>
      <xdr:rowOff>206962</xdr:rowOff>
    </xdr:to>
    <xdr:sp macro="" textlink="">
      <xdr:nvSpPr>
        <xdr:cNvPr id="4" name="Isosceles Triangle 3"/>
        <xdr:cNvSpPr/>
      </xdr:nvSpPr>
      <xdr:spPr>
        <a:xfrm rot="5400000">
          <a:off x="1318736" y="1797638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10</xdr:row>
      <xdr:rowOff>14694</xdr:rowOff>
    </xdr:from>
    <xdr:to>
      <xdr:col>2</xdr:col>
      <xdr:colOff>70961</xdr:colOff>
      <xdr:row>11</xdr:row>
      <xdr:rowOff>209003</xdr:rowOff>
    </xdr:to>
    <xdr:sp macro="" textlink="">
      <xdr:nvSpPr>
        <xdr:cNvPr id="5" name="Isosceles Triangle 4"/>
        <xdr:cNvSpPr/>
      </xdr:nvSpPr>
      <xdr:spPr>
        <a:xfrm rot="5400000">
          <a:off x="1318736" y="2218779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12</xdr:row>
      <xdr:rowOff>16735</xdr:rowOff>
    </xdr:from>
    <xdr:to>
      <xdr:col>2</xdr:col>
      <xdr:colOff>70961</xdr:colOff>
      <xdr:row>14</xdr:row>
      <xdr:rowOff>1494</xdr:rowOff>
    </xdr:to>
    <xdr:sp macro="" textlink="">
      <xdr:nvSpPr>
        <xdr:cNvPr id="6" name="Isosceles Triangle 5"/>
        <xdr:cNvSpPr/>
      </xdr:nvSpPr>
      <xdr:spPr>
        <a:xfrm rot="5400000">
          <a:off x="1318736" y="2639920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14</xdr:row>
      <xdr:rowOff>18776</xdr:rowOff>
    </xdr:from>
    <xdr:to>
      <xdr:col>2</xdr:col>
      <xdr:colOff>70961</xdr:colOff>
      <xdr:row>16</xdr:row>
      <xdr:rowOff>3535</xdr:rowOff>
    </xdr:to>
    <xdr:sp macro="" textlink="">
      <xdr:nvSpPr>
        <xdr:cNvPr id="7" name="Isosceles Triangle 6"/>
        <xdr:cNvSpPr/>
      </xdr:nvSpPr>
      <xdr:spPr>
        <a:xfrm rot="5400000">
          <a:off x="1318736" y="3061061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16</xdr:row>
      <xdr:rowOff>20817</xdr:rowOff>
    </xdr:from>
    <xdr:to>
      <xdr:col>2</xdr:col>
      <xdr:colOff>70961</xdr:colOff>
      <xdr:row>18</xdr:row>
      <xdr:rowOff>5576</xdr:rowOff>
    </xdr:to>
    <xdr:sp macro="" textlink="">
      <xdr:nvSpPr>
        <xdr:cNvPr id="8" name="Isosceles Triangle 7"/>
        <xdr:cNvSpPr/>
      </xdr:nvSpPr>
      <xdr:spPr>
        <a:xfrm rot="5400000">
          <a:off x="1318736" y="3482202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18</xdr:row>
      <xdr:rowOff>22860</xdr:rowOff>
    </xdr:from>
    <xdr:to>
      <xdr:col>2</xdr:col>
      <xdr:colOff>70961</xdr:colOff>
      <xdr:row>20</xdr:row>
      <xdr:rowOff>7619</xdr:rowOff>
    </xdr:to>
    <xdr:sp macro="" textlink="">
      <xdr:nvSpPr>
        <xdr:cNvPr id="9" name="Isosceles Triangle 8"/>
        <xdr:cNvSpPr/>
      </xdr:nvSpPr>
      <xdr:spPr>
        <a:xfrm rot="5400000">
          <a:off x="1318736" y="3903345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20</xdr:row>
      <xdr:rowOff>8571</xdr:rowOff>
    </xdr:from>
    <xdr:to>
      <xdr:col>2</xdr:col>
      <xdr:colOff>70961</xdr:colOff>
      <xdr:row>21</xdr:row>
      <xdr:rowOff>202880</xdr:rowOff>
    </xdr:to>
    <xdr:sp macro="" textlink="">
      <xdr:nvSpPr>
        <xdr:cNvPr id="10" name="Isosceles Triangle 9"/>
        <xdr:cNvSpPr/>
      </xdr:nvSpPr>
      <xdr:spPr>
        <a:xfrm rot="5400000">
          <a:off x="1318736" y="430815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29</xdr:row>
      <xdr:rowOff>8571</xdr:rowOff>
    </xdr:from>
    <xdr:to>
      <xdr:col>2</xdr:col>
      <xdr:colOff>70961</xdr:colOff>
      <xdr:row>30</xdr:row>
      <xdr:rowOff>202880</xdr:rowOff>
    </xdr:to>
    <xdr:sp macro="" textlink="">
      <xdr:nvSpPr>
        <xdr:cNvPr id="11" name="Isosceles Triangle 10"/>
        <xdr:cNvSpPr/>
      </xdr:nvSpPr>
      <xdr:spPr>
        <a:xfrm rot="5400000">
          <a:off x="1318736" y="95535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31</xdr:row>
      <xdr:rowOff>10612</xdr:rowOff>
    </xdr:from>
    <xdr:to>
      <xdr:col>2</xdr:col>
      <xdr:colOff>70961</xdr:colOff>
      <xdr:row>32</xdr:row>
      <xdr:rowOff>204921</xdr:rowOff>
    </xdr:to>
    <xdr:sp macro="" textlink="">
      <xdr:nvSpPr>
        <xdr:cNvPr id="12" name="Isosceles Triangle 11"/>
        <xdr:cNvSpPr/>
      </xdr:nvSpPr>
      <xdr:spPr>
        <a:xfrm rot="5400000">
          <a:off x="1318736" y="1376497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33</xdr:row>
      <xdr:rowOff>12653</xdr:rowOff>
    </xdr:from>
    <xdr:to>
      <xdr:col>2</xdr:col>
      <xdr:colOff>70961</xdr:colOff>
      <xdr:row>34</xdr:row>
      <xdr:rowOff>206962</xdr:rowOff>
    </xdr:to>
    <xdr:sp macro="" textlink="">
      <xdr:nvSpPr>
        <xdr:cNvPr id="13" name="Isosceles Triangle 12"/>
        <xdr:cNvSpPr/>
      </xdr:nvSpPr>
      <xdr:spPr>
        <a:xfrm rot="5400000">
          <a:off x="1318736" y="1797638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35</xdr:row>
      <xdr:rowOff>14694</xdr:rowOff>
    </xdr:from>
    <xdr:to>
      <xdr:col>2</xdr:col>
      <xdr:colOff>70961</xdr:colOff>
      <xdr:row>36</xdr:row>
      <xdr:rowOff>209003</xdr:rowOff>
    </xdr:to>
    <xdr:sp macro="" textlink="">
      <xdr:nvSpPr>
        <xdr:cNvPr id="14" name="Isosceles Triangle 13"/>
        <xdr:cNvSpPr/>
      </xdr:nvSpPr>
      <xdr:spPr>
        <a:xfrm rot="5400000">
          <a:off x="1318736" y="2218779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37</xdr:row>
      <xdr:rowOff>16735</xdr:rowOff>
    </xdr:from>
    <xdr:to>
      <xdr:col>2</xdr:col>
      <xdr:colOff>70961</xdr:colOff>
      <xdr:row>39</xdr:row>
      <xdr:rowOff>1494</xdr:rowOff>
    </xdr:to>
    <xdr:sp macro="" textlink="">
      <xdr:nvSpPr>
        <xdr:cNvPr id="15" name="Isosceles Triangle 14"/>
        <xdr:cNvSpPr/>
      </xdr:nvSpPr>
      <xdr:spPr>
        <a:xfrm rot="5400000">
          <a:off x="1318736" y="2639920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39</xdr:row>
      <xdr:rowOff>18776</xdr:rowOff>
    </xdr:from>
    <xdr:to>
      <xdr:col>2</xdr:col>
      <xdr:colOff>70961</xdr:colOff>
      <xdr:row>41</xdr:row>
      <xdr:rowOff>3535</xdr:rowOff>
    </xdr:to>
    <xdr:sp macro="" textlink="">
      <xdr:nvSpPr>
        <xdr:cNvPr id="16" name="Isosceles Triangle 15"/>
        <xdr:cNvSpPr/>
      </xdr:nvSpPr>
      <xdr:spPr>
        <a:xfrm rot="5400000">
          <a:off x="1318736" y="3061061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41</xdr:row>
      <xdr:rowOff>20817</xdr:rowOff>
    </xdr:from>
    <xdr:to>
      <xdr:col>2</xdr:col>
      <xdr:colOff>70961</xdr:colOff>
      <xdr:row>43</xdr:row>
      <xdr:rowOff>5576</xdr:rowOff>
    </xdr:to>
    <xdr:sp macro="" textlink="">
      <xdr:nvSpPr>
        <xdr:cNvPr id="17" name="Isosceles Triangle 16"/>
        <xdr:cNvSpPr/>
      </xdr:nvSpPr>
      <xdr:spPr>
        <a:xfrm rot="5400000">
          <a:off x="1318736" y="3482202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43</xdr:row>
      <xdr:rowOff>22860</xdr:rowOff>
    </xdr:from>
    <xdr:to>
      <xdr:col>2</xdr:col>
      <xdr:colOff>70961</xdr:colOff>
      <xdr:row>45</xdr:row>
      <xdr:rowOff>7619</xdr:rowOff>
    </xdr:to>
    <xdr:sp macro="" textlink="">
      <xdr:nvSpPr>
        <xdr:cNvPr id="18" name="Isosceles Triangle 17"/>
        <xdr:cNvSpPr/>
      </xdr:nvSpPr>
      <xdr:spPr>
        <a:xfrm rot="5400000">
          <a:off x="1318736" y="3903345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45</xdr:row>
      <xdr:rowOff>8571</xdr:rowOff>
    </xdr:from>
    <xdr:to>
      <xdr:col>2</xdr:col>
      <xdr:colOff>70961</xdr:colOff>
      <xdr:row>46</xdr:row>
      <xdr:rowOff>202880</xdr:rowOff>
    </xdr:to>
    <xdr:sp macro="" textlink="">
      <xdr:nvSpPr>
        <xdr:cNvPr id="19" name="Isosceles Triangle 18"/>
        <xdr:cNvSpPr/>
      </xdr:nvSpPr>
      <xdr:spPr>
        <a:xfrm rot="5400000">
          <a:off x="1318736" y="430815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14</xdr:row>
      <xdr:rowOff>18776</xdr:rowOff>
    </xdr:from>
    <xdr:to>
      <xdr:col>2</xdr:col>
      <xdr:colOff>70961</xdr:colOff>
      <xdr:row>16</xdr:row>
      <xdr:rowOff>3535</xdr:rowOff>
    </xdr:to>
    <xdr:sp macro="" textlink="">
      <xdr:nvSpPr>
        <xdr:cNvPr id="25" name="Isosceles Triangle 24"/>
        <xdr:cNvSpPr/>
      </xdr:nvSpPr>
      <xdr:spPr>
        <a:xfrm rot="5400000">
          <a:off x="1318736" y="308963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14</xdr:row>
      <xdr:rowOff>18776</xdr:rowOff>
    </xdr:from>
    <xdr:to>
      <xdr:col>2</xdr:col>
      <xdr:colOff>70961</xdr:colOff>
      <xdr:row>16</xdr:row>
      <xdr:rowOff>3535</xdr:rowOff>
    </xdr:to>
    <xdr:sp macro="" textlink="">
      <xdr:nvSpPr>
        <xdr:cNvPr id="32" name="Isosceles Triangle 31"/>
        <xdr:cNvSpPr/>
      </xdr:nvSpPr>
      <xdr:spPr>
        <a:xfrm rot="5400000">
          <a:off x="1318736" y="308963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29</xdr:row>
      <xdr:rowOff>8571</xdr:rowOff>
    </xdr:from>
    <xdr:to>
      <xdr:col>2</xdr:col>
      <xdr:colOff>70961</xdr:colOff>
      <xdr:row>30</xdr:row>
      <xdr:rowOff>202880</xdr:rowOff>
    </xdr:to>
    <xdr:sp macro="" textlink="">
      <xdr:nvSpPr>
        <xdr:cNvPr id="137" name="Isosceles Triangle 136"/>
        <xdr:cNvSpPr/>
      </xdr:nvSpPr>
      <xdr:spPr>
        <a:xfrm rot="5400000">
          <a:off x="1313974" y="960118"/>
          <a:ext cx="413384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31</xdr:row>
      <xdr:rowOff>10612</xdr:rowOff>
    </xdr:from>
    <xdr:to>
      <xdr:col>2</xdr:col>
      <xdr:colOff>70961</xdr:colOff>
      <xdr:row>32</xdr:row>
      <xdr:rowOff>204921</xdr:rowOff>
    </xdr:to>
    <xdr:sp macro="" textlink="">
      <xdr:nvSpPr>
        <xdr:cNvPr id="138" name="Isosceles Triangle 137"/>
        <xdr:cNvSpPr/>
      </xdr:nvSpPr>
      <xdr:spPr>
        <a:xfrm rot="5400000">
          <a:off x="1318736" y="1395547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33</xdr:row>
      <xdr:rowOff>12653</xdr:rowOff>
    </xdr:from>
    <xdr:to>
      <xdr:col>2</xdr:col>
      <xdr:colOff>70961</xdr:colOff>
      <xdr:row>34</xdr:row>
      <xdr:rowOff>206962</xdr:rowOff>
    </xdr:to>
    <xdr:sp macro="" textlink="">
      <xdr:nvSpPr>
        <xdr:cNvPr id="139" name="Isosceles Triangle 138"/>
        <xdr:cNvSpPr/>
      </xdr:nvSpPr>
      <xdr:spPr>
        <a:xfrm rot="5400000">
          <a:off x="1318736" y="1816688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35</xdr:row>
      <xdr:rowOff>14694</xdr:rowOff>
    </xdr:from>
    <xdr:to>
      <xdr:col>2</xdr:col>
      <xdr:colOff>70961</xdr:colOff>
      <xdr:row>36</xdr:row>
      <xdr:rowOff>209003</xdr:rowOff>
    </xdr:to>
    <xdr:sp macro="" textlink="">
      <xdr:nvSpPr>
        <xdr:cNvPr id="140" name="Isosceles Triangle 139"/>
        <xdr:cNvSpPr/>
      </xdr:nvSpPr>
      <xdr:spPr>
        <a:xfrm rot="5400000">
          <a:off x="1318736" y="2237829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37</xdr:row>
      <xdr:rowOff>16735</xdr:rowOff>
    </xdr:from>
    <xdr:to>
      <xdr:col>2</xdr:col>
      <xdr:colOff>70961</xdr:colOff>
      <xdr:row>39</xdr:row>
      <xdr:rowOff>1494</xdr:rowOff>
    </xdr:to>
    <xdr:sp macro="" textlink="">
      <xdr:nvSpPr>
        <xdr:cNvPr id="141" name="Isosceles Triangle 140"/>
        <xdr:cNvSpPr/>
      </xdr:nvSpPr>
      <xdr:spPr>
        <a:xfrm rot="5400000">
          <a:off x="1313974" y="2663732"/>
          <a:ext cx="413384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39</xdr:row>
      <xdr:rowOff>18776</xdr:rowOff>
    </xdr:from>
    <xdr:to>
      <xdr:col>2</xdr:col>
      <xdr:colOff>70961</xdr:colOff>
      <xdr:row>41</xdr:row>
      <xdr:rowOff>3535</xdr:rowOff>
    </xdr:to>
    <xdr:sp macro="" textlink="">
      <xdr:nvSpPr>
        <xdr:cNvPr id="142" name="Isosceles Triangle 141"/>
        <xdr:cNvSpPr/>
      </xdr:nvSpPr>
      <xdr:spPr>
        <a:xfrm rot="5400000">
          <a:off x="1318736" y="308963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41</xdr:row>
      <xdr:rowOff>20817</xdr:rowOff>
    </xdr:from>
    <xdr:to>
      <xdr:col>2</xdr:col>
      <xdr:colOff>70961</xdr:colOff>
      <xdr:row>43</xdr:row>
      <xdr:rowOff>5576</xdr:rowOff>
    </xdr:to>
    <xdr:sp macro="" textlink="">
      <xdr:nvSpPr>
        <xdr:cNvPr id="143" name="Isosceles Triangle 142"/>
        <xdr:cNvSpPr/>
      </xdr:nvSpPr>
      <xdr:spPr>
        <a:xfrm rot="5400000">
          <a:off x="1318736" y="3510777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43</xdr:row>
      <xdr:rowOff>22860</xdr:rowOff>
    </xdr:from>
    <xdr:to>
      <xdr:col>2</xdr:col>
      <xdr:colOff>70961</xdr:colOff>
      <xdr:row>45</xdr:row>
      <xdr:rowOff>7619</xdr:rowOff>
    </xdr:to>
    <xdr:sp macro="" textlink="">
      <xdr:nvSpPr>
        <xdr:cNvPr id="144" name="Isosceles Triangle 143"/>
        <xdr:cNvSpPr/>
      </xdr:nvSpPr>
      <xdr:spPr>
        <a:xfrm rot="5400000">
          <a:off x="1313974" y="3936682"/>
          <a:ext cx="413384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45</xdr:row>
      <xdr:rowOff>8571</xdr:rowOff>
    </xdr:from>
    <xdr:to>
      <xdr:col>2</xdr:col>
      <xdr:colOff>70961</xdr:colOff>
      <xdr:row>46</xdr:row>
      <xdr:rowOff>202880</xdr:rowOff>
    </xdr:to>
    <xdr:sp macro="" textlink="">
      <xdr:nvSpPr>
        <xdr:cNvPr id="145" name="Isosceles Triangle 144"/>
        <xdr:cNvSpPr/>
      </xdr:nvSpPr>
      <xdr:spPr>
        <a:xfrm rot="5400000">
          <a:off x="1299686" y="4365306"/>
          <a:ext cx="4419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39</xdr:row>
      <xdr:rowOff>18776</xdr:rowOff>
    </xdr:from>
    <xdr:to>
      <xdr:col>2</xdr:col>
      <xdr:colOff>70961</xdr:colOff>
      <xdr:row>41</xdr:row>
      <xdr:rowOff>3535</xdr:rowOff>
    </xdr:to>
    <xdr:sp macro="" textlink="">
      <xdr:nvSpPr>
        <xdr:cNvPr id="146" name="Isosceles Triangle 145"/>
        <xdr:cNvSpPr/>
      </xdr:nvSpPr>
      <xdr:spPr>
        <a:xfrm rot="5400000">
          <a:off x="1318736" y="308963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674846</xdr:colOff>
      <xdr:row>39</xdr:row>
      <xdr:rowOff>18776</xdr:rowOff>
    </xdr:from>
    <xdr:to>
      <xdr:col>2</xdr:col>
      <xdr:colOff>70961</xdr:colOff>
      <xdr:row>41</xdr:row>
      <xdr:rowOff>3535</xdr:rowOff>
    </xdr:to>
    <xdr:sp macro="" textlink="">
      <xdr:nvSpPr>
        <xdr:cNvPr id="147" name="Isosceles Triangle 146"/>
        <xdr:cNvSpPr/>
      </xdr:nvSpPr>
      <xdr:spPr>
        <a:xfrm rot="5400000">
          <a:off x="1318736" y="3089636"/>
          <a:ext cx="403859" cy="72390"/>
        </a:xfrm>
        <a:prstGeom prst="triangle">
          <a:avLst>
            <a:gd name="adj" fmla="val 50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Normal="100" workbookViewId="0">
      <selection activeCell="T30" sqref="T30"/>
    </sheetView>
  </sheetViews>
  <sheetFormatPr defaultRowHeight="15"/>
  <cols>
    <col min="1" max="1" width="12.140625" style="1" customWidth="1"/>
    <col min="2" max="2" width="10.140625" bestFit="1" customWidth="1"/>
    <col min="3" max="3" width="7.7109375" customWidth="1"/>
    <col min="4" max="4" width="4.7109375" customWidth="1"/>
    <col min="5" max="5" width="7.5703125" customWidth="1"/>
    <col min="6" max="6" width="7" customWidth="1"/>
    <col min="7" max="7" width="5" style="53" bestFit="1" customWidth="1"/>
    <col min="8" max="8" width="5.85546875" customWidth="1"/>
    <col min="9" max="9" width="8.28515625" bestFit="1" customWidth="1"/>
    <col min="10" max="10" width="5.28515625" customWidth="1"/>
    <col min="11" max="11" width="4.85546875" customWidth="1"/>
    <col min="12" max="12" width="5.42578125" customWidth="1"/>
    <col min="13" max="13" width="5.5703125" customWidth="1"/>
    <col min="14" max="14" width="5" customWidth="1"/>
    <col min="15" max="15" width="5.42578125" bestFit="1" customWidth="1"/>
    <col min="16" max="16" width="6.140625" customWidth="1"/>
  </cols>
  <sheetData>
    <row r="1" spans="1:22">
      <c r="A1" s="89" t="s">
        <v>29</v>
      </c>
      <c r="B1" s="22" t="s">
        <v>32</v>
      </c>
      <c r="C1" s="92" t="s">
        <v>0</v>
      </c>
      <c r="D1" s="111" t="s">
        <v>15</v>
      </c>
      <c r="E1" s="113" t="s">
        <v>16</v>
      </c>
      <c r="F1" s="114"/>
      <c r="G1" s="19" t="s">
        <v>12</v>
      </c>
      <c r="H1" s="18" t="s">
        <v>21</v>
      </c>
      <c r="I1" s="123" t="s">
        <v>1</v>
      </c>
      <c r="J1" s="126" t="s">
        <v>2</v>
      </c>
      <c r="K1" s="127"/>
      <c r="L1" s="16" t="s">
        <v>5</v>
      </c>
      <c r="M1" s="17" t="s">
        <v>7</v>
      </c>
      <c r="N1" s="15" t="s">
        <v>8</v>
      </c>
      <c r="O1" s="15" t="s">
        <v>11</v>
      </c>
      <c r="P1" s="142" t="s">
        <v>9</v>
      </c>
    </row>
    <row r="2" spans="1:22">
      <c r="A2" s="90"/>
      <c r="B2" s="13" t="s">
        <v>30</v>
      </c>
      <c r="C2" s="93"/>
      <c r="D2" s="112"/>
      <c r="E2" s="115"/>
      <c r="F2" s="116"/>
      <c r="G2" s="2" t="s">
        <v>13</v>
      </c>
      <c r="H2" s="14">
        <v>9</v>
      </c>
      <c r="I2" s="124"/>
      <c r="J2" s="128"/>
      <c r="K2" s="129"/>
      <c r="L2" s="49">
        <v>78</v>
      </c>
      <c r="M2" s="132" t="s">
        <v>10</v>
      </c>
      <c r="N2" s="134" t="s">
        <v>23</v>
      </c>
      <c r="O2" s="137" t="s">
        <v>24</v>
      </c>
      <c r="P2" s="143"/>
    </row>
    <row r="3" spans="1:22" ht="15" customHeight="1" thickBot="1">
      <c r="A3" s="91"/>
      <c r="B3" s="23" t="s">
        <v>31</v>
      </c>
      <c r="C3" s="93"/>
      <c r="D3" s="11" t="s">
        <v>26</v>
      </c>
      <c r="E3" s="3" t="s">
        <v>17</v>
      </c>
      <c r="F3" s="3" t="s">
        <v>19</v>
      </c>
      <c r="G3" s="156" t="s">
        <v>14</v>
      </c>
      <c r="H3" s="8" t="s">
        <v>22</v>
      </c>
      <c r="I3" s="124"/>
      <c r="J3" s="6" t="s">
        <v>3</v>
      </c>
      <c r="K3" s="7" t="s">
        <v>4</v>
      </c>
      <c r="L3" s="130" t="s">
        <v>6</v>
      </c>
      <c r="M3" s="132"/>
      <c r="N3" s="135"/>
      <c r="O3" s="138"/>
      <c r="P3" s="143"/>
      <c r="V3" s="4"/>
    </row>
    <row r="4" spans="1:22" ht="16.5" thickTop="1" thickBot="1">
      <c r="A4" s="87" t="s">
        <v>35</v>
      </c>
      <c r="B4" s="78">
        <v>100</v>
      </c>
      <c r="C4" s="94"/>
      <c r="D4" s="12" t="s">
        <v>27</v>
      </c>
      <c r="E4" s="5" t="s">
        <v>18</v>
      </c>
      <c r="F4" s="5" t="s">
        <v>20</v>
      </c>
      <c r="G4" s="50"/>
      <c r="H4" s="9" t="s">
        <v>14</v>
      </c>
      <c r="I4" s="125"/>
      <c r="J4" s="140" t="s">
        <v>25</v>
      </c>
      <c r="K4" s="141"/>
      <c r="L4" s="131"/>
      <c r="M4" s="133"/>
      <c r="N4" s="136"/>
      <c r="O4" s="139"/>
      <c r="P4" s="144"/>
      <c r="V4" s="4"/>
    </row>
    <row r="5" spans="1:22" ht="17.25" thickTop="1" thickBot="1">
      <c r="A5" s="88"/>
      <c r="B5" s="44">
        <v>100</v>
      </c>
      <c r="C5" s="42">
        <f>M5</f>
        <v>0</v>
      </c>
      <c r="D5" s="25" t="e">
        <f>L5*COS(RADIANS(M6))+K5*COS(RADIANS(M5-J5+180))</f>
        <v>#DIV/0!</v>
      </c>
      <c r="E5" s="63" t="e">
        <f>G5/D$5*60</f>
        <v>#DIV/0!</v>
      </c>
      <c r="F5" s="24"/>
      <c r="G5" s="64"/>
      <c r="H5" s="26" t="e">
        <f>E5/60*H$2</f>
        <v>#DIV/0!</v>
      </c>
      <c r="I5" s="145">
        <v>2000</v>
      </c>
      <c r="J5" s="54"/>
      <c r="K5" s="55"/>
      <c r="L5" s="153"/>
      <c r="M5" s="35"/>
      <c r="N5" s="56" t="e">
        <f>M5+M6</f>
        <v>#DIV/0!</v>
      </c>
      <c r="O5" s="57" t="e">
        <f>N5+N6</f>
        <v>#DIV/0!</v>
      </c>
      <c r="P5" s="121" t="e">
        <f>O5+O6</f>
        <v>#DIV/0!</v>
      </c>
    </row>
    <row r="6" spans="1:22" ht="17.25" thickTop="1" thickBot="1">
      <c r="A6" s="97"/>
      <c r="B6" s="45" t="s">
        <v>33</v>
      </c>
      <c r="C6" s="43" t="e">
        <f>P5</f>
        <v>#DIV/0!</v>
      </c>
      <c r="D6" s="28"/>
      <c r="E6" s="27"/>
      <c r="F6" s="29"/>
      <c r="G6" s="157">
        <f>G4-G5</f>
        <v>0</v>
      </c>
      <c r="H6" s="30"/>
      <c r="I6" s="146"/>
      <c r="J6" s="117"/>
      <c r="K6" s="118"/>
      <c r="L6" s="154"/>
      <c r="M6" s="58" t="e">
        <f>DEGREES(ASIN(K5/L5*SIN(RADIANS(J5-M5))))</f>
        <v>#DIV/0!</v>
      </c>
      <c r="N6" s="34"/>
      <c r="O6" s="33"/>
      <c r="P6" s="122"/>
    </row>
    <row r="7" spans="1:22" ht="16.5" thickTop="1" thickBot="1">
      <c r="A7" s="98"/>
      <c r="B7" s="46"/>
      <c r="C7" s="107"/>
      <c r="D7" s="47"/>
      <c r="E7" s="63" t="e">
        <f>G7/D$5*60</f>
        <v>#DIV/0!</v>
      </c>
      <c r="F7" s="47"/>
      <c r="G7" s="67"/>
      <c r="H7" s="68" t="e">
        <f>E7/60*H$2</f>
        <v>#DIV/0!</v>
      </c>
      <c r="I7" s="147"/>
      <c r="J7" s="69"/>
      <c r="K7" s="70"/>
      <c r="L7" s="149"/>
      <c r="M7" s="71"/>
      <c r="N7" s="70"/>
      <c r="O7" s="72"/>
      <c r="P7" s="107"/>
      <c r="S7" s="10"/>
    </row>
    <row r="8" spans="1:22" ht="16.5" thickTop="1" thickBot="1">
      <c r="A8" s="99"/>
      <c r="B8" s="39"/>
      <c r="C8" s="108"/>
      <c r="D8" s="48"/>
      <c r="E8" s="73"/>
      <c r="F8" s="74"/>
      <c r="G8" s="158">
        <f>G6-G7</f>
        <v>0</v>
      </c>
      <c r="H8" s="75"/>
      <c r="I8" s="148"/>
      <c r="J8" s="119"/>
      <c r="K8" s="120"/>
      <c r="L8" s="150"/>
      <c r="M8" s="76"/>
      <c r="N8" s="73"/>
      <c r="O8" s="77"/>
      <c r="P8" s="108"/>
    </row>
    <row r="9" spans="1:22" ht="16.5" thickTop="1" thickBot="1">
      <c r="A9" s="100"/>
      <c r="B9" s="38"/>
      <c r="C9" s="109"/>
      <c r="D9" s="24"/>
      <c r="E9" s="63" t="e">
        <f>G9/D$5*60</f>
        <v>#DIV/0!</v>
      </c>
      <c r="F9" s="24"/>
      <c r="G9" s="64"/>
      <c r="H9" s="26" t="e">
        <f>E9/60*H$2</f>
        <v>#DIV/0!</v>
      </c>
      <c r="I9" s="145"/>
      <c r="J9" s="51"/>
      <c r="K9" s="59"/>
      <c r="L9" s="151"/>
      <c r="M9" s="60"/>
      <c r="N9" s="59"/>
      <c r="O9" s="61"/>
      <c r="P9" s="109"/>
    </row>
    <row r="10" spans="1:22" ht="16.5" thickTop="1" thickBot="1">
      <c r="A10" s="101"/>
      <c r="B10" s="45"/>
      <c r="C10" s="110"/>
      <c r="D10" s="28"/>
      <c r="E10" s="27"/>
      <c r="F10" s="29"/>
      <c r="G10" s="157">
        <f>G8-G9</f>
        <v>0</v>
      </c>
      <c r="H10" s="30"/>
      <c r="I10" s="146"/>
      <c r="J10" s="117"/>
      <c r="K10" s="118"/>
      <c r="L10" s="152"/>
      <c r="M10" s="62"/>
      <c r="N10" s="27"/>
      <c r="O10" s="31"/>
      <c r="P10" s="110"/>
    </row>
    <row r="11" spans="1:22" ht="16.5" thickTop="1" thickBot="1">
      <c r="A11" s="102"/>
      <c r="B11" s="65"/>
      <c r="C11" s="95"/>
      <c r="D11" s="47"/>
      <c r="E11" s="63" t="e">
        <f>G11/D$5*60</f>
        <v>#DIV/0!</v>
      </c>
      <c r="F11" s="47"/>
      <c r="G11" s="67"/>
      <c r="H11" s="68" t="e">
        <f>E11/60*H$2</f>
        <v>#DIV/0!</v>
      </c>
      <c r="I11" s="147"/>
      <c r="J11" s="69"/>
      <c r="K11" s="70"/>
      <c r="L11" s="149"/>
      <c r="M11" s="71"/>
      <c r="N11" s="70"/>
      <c r="O11" s="72"/>
      <c r="P11" s="107"/>
    </row>
    <row r="12" spans="1:22" ht="16.5" thickTop="1" thickBot="1">
      <c r="A12" s="103"/>
      <c r="B12" s="36"/>
      <c r="C12" s="96"/>
      <c r="D12" s="48"/>
      <c r="E12" s="73"/>
      <c r="F12" s="74"/>
      <c r="G12" s="158">
        <f>G10-G11</f>
        <v>0</v>
      </c>
      <c r="H12" s="75"/>
      <c r="I12" s="148"/>
      <c r="J12" s="119"/>
      <c r="K12" s="120"/>
      <c r="L12" s="150"/>
      <c r="M12" s="76"/>
      <c r="N12" s="73"/>
      <c r="O12" s="77"/>
      <c r="P12" s="108"/>
    </row>
    <row r="13" spans="1:22" ht="17.25" thickTop="1" thickBot="1">
      <c r="A13" s="104"/>
      <c r="B13" s="40"/>
      <c r="C13" s="109"/>
      <c r="D13" s="24"/>
      <c r="E13" s="63" t="e">
        <f>G13/D$5*60</f>
        <v>#DIV/0!</v>
      </c>
      <c r="F13" s="24"/>
      <c r="G13" s="64"/>
      <c r="H13" s="26" t="e">
        <f>E13/60*H$2</f>
        <v>#DIV/0!</v>
      </c>
      <c r="I13" s="145"/>
      <c r="J13" s="51"/>
      <c r="K13" s="59"/>
      <c r="L13" s="151"/>
      <c r="M13" s="60"/>
      <c r="N13" s="59"/>
      <c r="O13" s="61"/>
      <c r="P13" s="109"/>
    </row>
    <row r="14" spans="1:22" ht="16.5" thickTop="1" thickBot="1">
      <c r="A14" s="105"/>
      <c r="B14" s="45" t="s">
        <v>34</v>
      </c>
      <c r="C14" s="110"/>
      <c r="D14" s="28"/>
      <c r="E14" s="27"/>
      <c r="F14" s="29"/>
      <c r="G14" s="157">
        <f>G12-G13</f>
        <v>0</v>
      </c>
      <c r="H14" s="30"/>
      <c r="I14" s="146"/>
      <c r="J14" s="117"/>
      <c r="K14" s="118"/>
      <c r="L14" s="152"/>
      <c r="M14" s="62"/>
      <c r="N14" s="27"/>
      <c r="O14" s="31"/>
      <c r="P14" s="110"/>
    </row>
    <row r="15" spans="1:22" ht="16.5" thickTop="1" thickBot="1">
      <c r="A15" s="106"/>
      <c r="B15" s="65"/>
      <c r="C15" s="107"/>
      <c r="D15" s="47"/>
      <c r="E15" s="63" t="e">
        <f>G15/D$5*60</f>
        <v>#DIV/0!</v>
      </c>
      <c r="F15" s="47"/>
      <c r="G15" s="67"/>
      <c r="H15" s="68" t="e">
        <f>E15/60*H$2</f>
        <v>#DIV/0!</v>
      </c>
      <c r="I15" s="147"/>
      <c r="J15" s="69"/>
      <c r="K15" s="70"/>
      <c r="L15" s="149"/>
      <c r="M15" s="71"/>
      <c r="N15" s="70"/>
      <c r="O15" s="72"/>
      <c r="P15" s="107"/>
    </row>
    <row r="16" spans="1:22" ht="16.5" thickTop="1" thickBot="1">
      <c r="A16" s="83"/>
      <c r="B16" s="37"/>
      <c r="C16" s="108"/>
      <c r="D16" s="48"/>
      <c r="E16" s="73"/>
      <c r="F16" s="74"/>
      <c r="G16" s="158">
        <f>G14-G15</f>
        <v>0</v>
      </c>
      <c r="H16" s="75"/>
      <c r="I16" s="148"/>
      <c r="J16" s="119"/>
      <c r="K16" s="120"/>
      <c r="L16" s="150"/>
      <c r="M16" s="76"/>
      <c r="N16" s="73"/>
      <c r="O16" s="77"/>
      <c r="P16" s="108"/>
    </row>
    <row r="17" spans="1:16" ht="16.5" thickTop="1" thickBot="1">
      <c r="A17" s="84"/>
      <c r="B17" s="41"/>
      <c r="C17" s="109"/>
      <c r="D17" s="24"/>
      <c r="E17" s="63" t="e">
        <f>G17/D$5*60</f>
        <v>#DIV/0!</v>
      </c>
      <c r="F17" s="25"/>
      <c r="G17" s="64"/>
      <c r="H17" s="26" t="e">
        <f>E17/60*H$2</f>
        <v>#DIV/0!</v>
      </c>
      <c r="I17" s="145"/>
      <c r="J17" s="51"/>
      <c r="K17" s="59"/>
      <c r="L17" s="151"/>
      <c r="M17" s="60"/>
      <c r="N17" s="59"/>
      <c r="O17" s="61"/>
      <c r="P17" s="109"/>
    </row>
    <row r="18" spans="1:16" ht="16.5" customHeight="1" thickTop="1" thickBot="1">
      <c r="A18" s="85"/>
      <c r="B18" s="45"/>
      <c r="C18" s="110"/>
      <c r="D18" s="28"/>
      <c r="E18" s="27"/>
      <c r="F18" s="29"/>
      <c r="G18" s="157">
        <f>G16-G17</f>
        <v>0</v>
      </c>
      <c r="H18" s="30"/>
      <c r="I18" s="146"/>
      <c r="J18" s="117"/>
      <c r="K18" s="118"/>
      <c r="L18" s="152"/>
      <c r="M18" s="62"/>
      <c r="N18" s="27"/>
      <c r="O18" s="31"/>
      <c r="P18" s="110"/>
    </row>
    <row r="19" spans="1:16" ht="17.25" customHeight="1" thickTop="1" thickBot="1">
      <c r="A19" s="86"/>
      <c r="B19" s="66"/>
      <c r="C19" s="95"/>
      <c r="D19" s="47"/>
      <c r="E19" s="63" t="e">
        <f>G19/D$5*60</f>
        <v>#DIV/0!</v>
      </c>
      <c r="F19" s="47"/>
      <c r="G19" s="67"/>
      <c r="H19" s="68" t="e">
        <f>E19/60*H$2</f>
        <v>#DIV/0!</v>
      </c>
      <c r="I19" s="147"/>
      <c r="J19" s="69"/>
      <c r="K19" s="70"/>
      <c r="L19" s="149"/>
      <c r="M19" s="71"/>
      <c r="N19" s="70"/>
      <c r="O19" s="72"/>
      <c r="P19" s="107"/>
    </row>
    <row r="20" spans="1:16" ht="16.5" customHeight="1" thickTop="1" thickBot="1">
      <c r="A20" s="87" t="s">
        <v>36</v>
      </c>
      <c r="B20" s="78">
        <v>100</v>
      </c>
      <c r="C20" s="96"/>
      <c r="D20" s="48"/>
      <c r="E20" s="73"/>
      <c r="F20" s="74"/>
      <c r="G20" s="158">
        <f>G18-G19</f>
        <v>0</v>
      </c>
      <c r="H20" s="75"/>
      <c r="I20" s="148"/>
      <c r="J20" s="119"/>
      <c r="K20" s="120"/>
      <c r="L20" s="150"/>
      <c r="M20" s="76"/>
      <c r="N20" s="73"/>
      <c r="O20" s="77"/>
      <c r="P20" s="108"/>
    </row>
    <row r="21" spans="1:16" ht="19.5" customHeight="1" thickTop="1" thickBot="1">
      <c r="A21" s="88"/>
      <c r="B21" s="44">
        <v>100</v>
      </c>
      <c r="C21" s="109"/>
      <c r="D21" s="24"/>
      <c r="E21" s="63" t="e">
        <f>G21/D$5*60</f>
        <v>#DIV/0!</v>
      </c>
      <c r="F21" s="24"/>
      <c r="G21" s="64"/>
      <c r="H21" s="26" t="e">
        <f>E21/60*H$2</f>
        <v>#DIV/0!</v>
      </c>
      <c r="I21" s="145"/>
      <c r="J21" s="51"/>
      <c r="K21" s="59"/>
      <c r="L21" s="151"/>
      <c r="M21" s="60"/>
      <c r="N21" s="59"/>
      <c r="O21" s="61"/>
      <c r="P21" s="109"/>
    </row>
    <row r="22" spans="1:16" ht="16.5" thickTop="1" thickBot="1">
      <c r="A22" s="21"/>
      <c r="B22" s="20"/>
      <c r="C22" s="110"/>
      <c r="D22" s="28"/>
      <c r="E22" s="27"/>
      <c r="F22" s="29"/>
      <c r="G22" s="157">
        <f>G20-G21</f>
        <v>0</v>
      </c>
      <c r="H22" s="30"/>
      <c r="I22" s="146"/>
      <c r="J22" s="117"/>
      <c r="K22" s="118"/>
      <c r="L22" s="152"/>
      <c r="M22" s="62"/>
      <c r="N22" s="27"/>
      <c r="O22" s="31"/>
      <c r="P22" s="110"/>
    </row>
    <row r="23" spans="1:16" ht="16.5" thickTop="1" thickBot="1">
      <c r="C23" s="1" t="s">
        <v>28</v>
      </c>
      <c r="D23" s="32"/>
      <c r="E23" s="81" t="e">
        <f>G23/D$5*60</f>
        <v>#DIV/0!</v>
      </c>
      <c r="F23" s="32"/>
      <c r="G23" s="52">
        <f>G4</f>
        <v>0</v>
      </c>
      <c r="H23" s="80" t="e">
        <f>E23/60*H$2</f>
        <v>#DIV/0!</v>
      </c>
      <c r="I23" s="32"/>
      <c r="J23" s="32"/>
      <c r="K23" s="32"/>
      <c r="L23" s="32"/>
      <c r="M23" s="32"/>
      <c r="N23" s="32"/>
      <c r="O23" s="32"/>
      <c r="P23" s="32"/>
    </row>
    <row r="25" spans="1:16" ht="15.75" thickBot="1"/>
    <row r="26" spans="1:16">
      <c r="A26" s="89" t="s">
        <v>29</v>
      </c>
      <c r="B26" s="22" t="s">
        <v>32</v>
      </c>
      <c r="C26" s="92" t="s">
        <v>0</v>
      </c>
      <c r="D26" s="111" t="s">
        <v>15</v>
      </c>
      <c r="E26" s="113" t="s">
        <v>16</v>
      </c>
      <c r="F26" s="114"/>
      <c r="G26" s="19" t="s">
        <v>12</v>
      </c>
      <c r="H26" s="18" t="s">
        <v>21</v>
      </c>
      <c r="I26" s="123" t="s">
        <v>1</v>
      </c>
      <c r="J26" s="126" t="s">
        <v>2</v>
      </c>
      <c r="K26" s="127"/>
      <c r="L26" s="16" t="s">
        <v>5</v>
      </c>
      <c r="M26" s="17" t="s">
        <v>7</v>
      </c>
      <c r="N26" s="15" t="s">
        <v>8</v>
      </c>
      <c r="O26" s="15" t="s">
        <v>11</v>
      </c>
      <c r="P26" s="142" t="s">
        <v>9</v>
      </c>
    </row>
    <row r="27" spans="1:16">
      <c r="A27" s="90"/>
      <c r="B27" s="13" t="s">
        <v>30</v>
      </c>
      <c r="C27" s="93"/>
      <c r="D27" s="112"/>
      <c r="E27" s="115"/>
      <c r="F27" s="116"/>
      <c r="G27" s="2" t="s">
        <v>13</v>
      </c>
      <c r="H27" s="14">
        <v>9</v>
      </c>
      <c r="I27" s="124"/>
      <c r="J27" s="128"/>
      <c r="K27" s="129"/>
      <c r="L27" s="79">
        <v>78</v>
      </c>
      <c r="M27" s="132" t="s">
        <v>10</v>
      </c>
      <c r="N27" s="134" t="s">
        <v>23</v>
      </c>
      <c r="O27" s="137" t="s">
        <v>24</v>
      </c>
      <c r="P27" s="143"/>
    </row>
    <row r="28" spans="1:16" ht="15.75" thickBot="1">
      <c r="A28" s="91"/>
      <c r="B28" s="23" t="s">
        <v>31</v>
      </c>
      <c r="C28" s="93"/>
      <c r="D28" s="11" t="s">
        <v>26</v>
      </c>
      <c r="E28" s="3" t="s">
        <v>17</v>
      </c>
      <c r="F28" s="3" t="s">
        <v>19</v>
      </c>
      <c r="G28" s="156" t="s">
        <v>14</v>
      </c>
      <c r="H28" s="8" t="s">
        <v>22</v>
      </c>
      <c r="I28" s="124"/>
      <c r="J28" s="6" t="s">
        <v>3</v>
      </c>
      <c r="K28" s="7" t="s">
        <v>4</v>
      </c>
      <c r="L28" s="130" t="s">
        <v>6</v>
      </c>
      <c r="M28" s="132"/>
      <c r="N28" s="135"/>
      <c r="O28" s="138"/>
      <c r="P28" s="143"/>
    </row>
    <row r="29" spans="1:16" ht="16.5" customHeight="1" thickTop="1" thickBot="1">
      <c r="A29" s="87" t="s">
        <v>35</v>
      </c>
      <c r="B29" s="78">
        <v>100</v>
      </c>
      <c r="C29" s="94"/>
      <c r="D29" s="12" t="s">
        <v>27</v>
      </c>
      <c r="E29" s="5" t="s">
        <v>18</v>
      </c>
      <c r="F29" s="5" t="s">
        <v>20</v>
      </c>
      <c r="G29" s="50"/>
      <c r="H29" s="9" t="s">
        <v>14</v>
      </c>
      <c r="I29" s="125"/>
      <c r="J29" s="140" t="s">
        <v>25</v>
      </c>
      <c r="K29" s="141"/>
      <c r="L29" s="131"/>
      <c r="M29" s="133"/>
      <c r="N29" s="136"/>
      <c r="O29" s="139"/>
      <c r="P29" s="144"/>
    </row>
    <row r="30" spans="1:16" ht="17.25" customHeight="1" thickTop="1" thickBot="1">
      <c r="A30" s="88"/>
      <c r="B30" s="44">
        <v>100</v>
      </c>
      <c r="C30" s="42">
        <f>M30</f>
        <v>0</v>
      </c>
      <c r="D30" s="25" t="e">
        <f>L30*COS(RADIANS(M31))+K30*COS(RADIANS(M30-J30+180))</f>
        <v>#DIV/0!</v>
      </c>
      <c r="E30" s="63" t="e">
        <f>G30/D$30*60</f>
        <v>#DIV/0!</v>
      </c>
      <c r="F30" s="24"/>
      <c r="G30" s="64"/>
      <c r="H30" s="26" t="e">
        <f>E30/60*H$27</f>
        <v>#DIV/0!</v>
      </c>
      <c r="I30" s="145">
        <v>2000</v>
      </c>
      <c r="J30" s="54"/>
      <c r="K30" s="55"/>
      <c r="L30" s="153"/>
      <c r="M30" s="35"/>
      <c r="N30" s="56" t="e">
        <f>M30+M31</f>
        <v>#DIV/0!</v>
      </c>
      <c r="O30" s="57" t="e">
        <f>N30+N31</f>
        <v>#DIV/0!</v>
      </c>
      <c r="P30" s="121" t="e">
        <f>O30+O31</f>
        <v>#DIV/0!</v>
      </c>
    </row>
    <row r="31" spans="1:16" ht="17.25" thickTop="1" thickBot="1">
      <c r="A31" s="97"/>
      <c r="B31" s="45" t="s">
        <v>37</v>
      </c>
      <c r="C31" s="43" t="e">
        <f>P30</f>
        <v>#DIV/0!</v>
      </c>
      <c r="D31" s="28"/>
      <c r="E31" s="27"/>
      <c r="F31" s="29"/>
      <c r="G31" s="157">
        <f>G29-G30</f>
        <v>0</v>
      </c>
      <c r="H31" s="30"/>
      <c r="I31" s="146"/>
      <c r="J31" s="117"/>
      <c r="K31" s="118"/>
      <c r="L31" s="154"/>
      <c r="M31" s="58" t="e">
        <f>DEGREES(ASIN(K30/L30*SIN(RADIANS(J30-M30))))</f>
        <v>#DIV/0!</v>
      </c>
      <c r="N31" s="34"/>
      <c r="O31" s="33"/>
      <c r="P31" s="122"/>
    </row>
    <row r="32" spans="1:16" ht="16.5" thickTop="1" thickBot="1">
      <c r="A32" s="98"/>
      <c r="B32" s="46"/>
      <c r="C32" s="107"/>
      <c r="D32" s="47"/>
      <c r="E32" s="63" t="e">
        <f>G32/D$30*60</f>
        <v>#DIV/0!</v>
      </c>
      <c r="F32" s="47"/>
      <c r="G32" s="67"/>
      <c r="H32" s="68" t="e">
        <f>E32/60*H$27</f>
        <v>#DIV/0!</v>
      </c>
      <c r="I32" s="147"/>
      <c r="J32" s="69"/>
      <c r="K32" s="70"/>
      <c r="L32" s="149"/>
      <c r="M32" s="71"/>
      <c r="N32" s="70"/>
      <c r="O32" s="72"/>
      <c r="P32" s="107"/>
    </row>
    <row r="33" spans="1:16" ht="16.5" customHeight="1" thickTop="1" thickBot="1">
      <c r="A33" s="99"/>
      <c r="B33" s="39"/>
      <c r="C33" s="108"/>
      <c r="D33" s="48"/>
      <c r="E33" s="73"/>
      <c r="F33" s="74"/>
      <c r="G33" s="158">
        <f>G31-G32</f>
        <v>0</v>
      </c>
      <c r="H33" s="75"/>
      <c r="I33" s="148"/>
      <c r="J33" s="119"/>
      <c r="K33" s="120"/>
      <c r="L33" s="150"/>
      <c r="M33" s="76"/>
      <c r="N33" s="73"/>
      <c r="O33" s="77"/>
      <c r="P33" s="108"/>
    </row>
    <row r="34" spans="1:16" ht="16.5" customHeight="1" thickTop="1" thickBot="1">
      <c r="A34" s="100"/>
      <c r="B34" s="38"/>
      <c r="C34" s="109"/>
      <c r="D34" s="24"/>
      <c r="E34" s="63" t="e">
        <f>G34/D$30*60</f>
        <v>#DIV/0!</v>
      </c>
      <c r="F34" s="24"/>
      <c r="G34" s="64"/>
      <c r="H34" s="26" t="e">
        <f>E34/60*H$27</f>
        <v>#DIV/0!</v>
      </c>
      <c r="I34" s="145"/>
      <c r="J34" s="51"/>
      <c r="K34" s="59"/>
      <c r="L34" s="151"/>
      <c r="M34" s="60"/>
      <c r="N34" s="59"/>
      <c r="O34" s="61"/>
      <c r="P34" s="109"/>
    </row>
    <row r="35" spans="1:16" ht="16.5" customHeight="1" thickTop="1" thickBot="1">
      <c r="A35" s="101"/>
      <c r="B35" s="45"/>
      <c r="C35" s="110"/>
      <c r="D35" s="28"/>
      <c r="E35" s="27"/>
      <c r="F35" s="29"/>
      <c r="G35" s="157">
        <f>G33-G34</f>
        <v>0</v>
      </c>
      <c r="H35" s="30"/>
      <c r="I35" s="146"/>
      <c r="J35" s="117"/>
      <c r="K35" s="118"/>
      <c r="L35" s="152"/>
      <c r="M35" s="62"/>
      <c r="N35" s="27"/>
      <c r="O35" s="31"/>
      <c r="P35" s="110"/>
    </row>
    <row r="36" spans="1:16" ht="16.5" customHeight="1" thickTop="1" thickBot="1">
      <c r="A36" s="102"/>
      <c r="B36" s="65"/>
      <c r="C36" s="95"/>
      <c r="D36" s="47"/>
      <c r="E36" s="63" t="e">
        <f>G36/D$30*60</f>
        <v>#DIV/0!</v>
      </c>
      <c r="F36" s="47"/>
      <c r="G36" s="67"/>
      <c r="H36" s="68" t="e">
        <f>E36/60*H$27</f>
        <v>#DIV/0!</v>
      </c>
      <c r="I36" s="147"/>
      <c r="J36" s="69"/>
      <c r="K36" s="70"/>
      <c r="L36" s="149"/>
      <c r="M36" s="71"/>
      <c r="N36" s="70"/>
      <c r="O36" s="72"/>
      <c r="P36" s="107"/>
    </row>
    <row r="37" spans="1:16" ht="16.5" thickTop="1" thickBot="1">
      <c r="A37" s="103"/>
      <c r="B37" s="36"/>
      <c r="C37" s="96"/>
      <c r="D37" s="48"/>
      <c r="E37" s="73"/>
      <c r="F37" s="74"/>
      <c r="G37" s="158">
        <f>G35-G36</f>
        <v>0</v>
      </c>
      <c r="H37" s="75"/>
      <c r="I37" s="148"/>
      <c r="J37" s="119"/>
      <c r="K37" s="120"/>
      <c r="L37" s="150"/>
      <c r="M37" s="76"/>
      <c r="N37" s="73"/>
      <c r="O37" s="77"/>
      <c r="P37" s="108"/>
    </row>
    <row r="38" spans="1:16" ht="17.25" thickTop="1" thickBot="1">
      <c r="A38" s="104"/>
      <c r="B38" s="40"/>
      <c r="C38" s="109"/>
      <c r="D38" s="24"/>
      <c r="E38" s="63" t="e">
        <f>G38/D$30*60</f>
        <v>#DIV/0!</v>
      </c>
      <c r="F38" s="24"/>
      <c r="G38" s="64"/>
      <c r="H38" s="26" t="e">
        <f>E38/60*H$27</f>
        <v>#DIV/0!</v>
      </c>
      <c r="I38" s="145"/>
      <c r="J38" s="51"/>
      <c r="K38" s="59"/>
      <c r="L38" s="151"/>
      <c r="M38" s="60"/>
      <c r="N38" s="59"/>
      <c r="O38" s="61"/>
      <c r="P38" s="109"/>
    </row>
    <row r="39" spans="1:16" ht="16.5" thickTop="1" thickBot="1">
      <c r="A39" s="105"/>
      <c r="B39" s="45" t="s">
        <v>34</v>
      </c>
      <c r="C39" s="110"/>
      <c r="D39" s="28"/>
      <c r="E39" s="27"/>
      <c r="F39" s="29"/>
      <c r="G39" s="157">
        <f>G37-G38</f>
        <v>0</v>
      </c>
      <c r="H39" s="30"/>
      <c r="I39" s="146"/>
      <c r="J39" s="117"/>
      <c r="K39" s="118"/>
      <c r="L39" s="152"/>
      <c r="M39" s="62"/>
      <c r="N39" s="27"/>
      <c r="O39" s="31"/>
      <c r="P39" s="110"/>
    </row>
    <row r="40" spans="1:16" ht="16.5" thickTop="1" thickBot="1">
      <c r="A40" s="106"/>
      <c r="B40" s="65"/>
      <c r="C40" s="107"/>
      <c r="D40" s="47"/>
      <c r="E40" s="63" t="e">
        <f>G40/D$30*60</f>
        <v>#DIV/0!</v>
      </c>
      <c r="F40" s="47"/>
      <c r="G40" s="67"/>
      <c r="H40" s="68" t="e">
        <f>E40/60*H$27</f>
        <v>#DIV/0!</v>
      </c>
      <c r="I40" s="147"/>
      <c r="J40" s="69"/>
      <c r="K40" s="70"/>
      <c r="L40" s="149"/>
      <c r="M40" s="71"/>
      <c r="N40" s="70"/>
      <c r="O40" s="72"/>
      <c r="P40" s="107"/>
    </row>
    <row r="41" spans="1:16" ht="16.5" thickTop="1" thickBot="1">
      <c r="A41" s="83"/>
      <c r="B41" s="37"/>
      <c r="C41" s="108"/>
      <c r="D41" s="48"/>
      <c r="E41" s="73"/>
      <c r="F41" s="74"/>
      <c r="G41" s="158">
        <f>G39-G40</f>
        <v>0</v>
      </c>
      <c r="H41" s="75"/>
      <c r="I41" s="148"/>
      <c r="J41" s="119"/>
      <c r="K41" s="120"/>
      <c r="L41" s="150"/>
      <c r="M41" s="76"/>
      <c r="N41" s="73"/>
      <c r="O41" s="77"/>
      <c r="P41" s="108"/>
    </row>
    <row r="42" spans="1:16" ht="16.5" thickTop="1" thickBot="1">
      <c r="A42" s="84"/>
      <c r="B42" s="41"/>
      <c r="C42" s="109"/>
      <c r="D42" s="24"/>
      <c r="E42" s="63" t="e">
        <f>G42/D$30*60</f>
        <v>#DIV/0!</v>
      </c>
      <c r="F42" s="25"/>
      <c r="G42" s="64"/>
      <c r="H42" s="155" t="e">
        <f>E42/60*H$27</f>
        <v>#DIV/0!</v>
      </c>
      <c r="I42" s="145"/>
      <c r="J42" s="51"/>
      <c r="K42" s="59"/>
      <c r="L42" s="151"/>
      <c r="M42" s="60"/>
      <c r="N42" s="59"/>
      <c r="O42" s="61"/>
      <c r="P42" s="109"/>
    </row>
    <row r="43" spans="1:16" ht="16.5" customHeight="1" thickTop="1" thickBot="1">
      <c r="A43" s="85"/>
      <c r="B43" s="45"/>
      <c r="C43" s="110"/>
      <c r="D43" s="28"/>
      <c r="E43" s="27"/>
      <c r="F43" s="29"/>
      <c r="G43" s="157">
        <f>G41-G42</f>
        <v>0</v>
      </c>
      <c r="H43" s="30"/>
      <c r="I43" s="146"/>
      <c r="J43" s="117"/>
      <c r="K43" s="118"/>
      <c r="L43" s="152"/>
      <c r="M43" s="62"/>
      <c r="N43" s="27"/>
      <c r="O43" s="31"/>
      <c r="P43" s="110"/>
    </row>
    <row r="44" spans="1:16" ht="16.5" customHeight="1" thickTop="1" thickBot="1">
      <c r="A44" s="86"/>
      <c r="B44" s="66"/>
      <c r="C44" s="95"/>
      <c r="D44" s="47"/>
      <c r="E44" s="63" t="e">
        <f>G44/D$30*60</f>
        <v>#DIV/0!</v>
      </c>
      <c r="F44" s="47"/>
      <c r="G44" s="67"/>
      <c r="H44" s="68" t="e">
        <f>E44/60*H$27</f>
        <v>#DIV/0!</v>
      </c>
      <c r="I44" s="147"/>
      <c r="J44" s="69"/>
      <c r="K44" s="70"/>
      <c r="L44" s="149"/>
      <c r="M44" s="71"/>
      <c r="N44" s="70"/>
      <c r="O44" s="72"/>
      <c r="P44" s="107"/>
    </row>
    <row r="45" spans="1:16" ht="16.5" customHeight="1" thickTop="1" thickBot="1">
      <c r="A45" s="87" t="s">
        <v>36</v>
      </c>
      <c r="B45" s="78">
        <v>100</v>
      </c>
      <c r="C45" s="96"/>
      <c r="D45" s="48"/>
      <c r="E45" s="73"/>
      <c r="F45" s="74"/>
      <c r="G45" s="158">
        <f>G43-G44</f>
        <v>0</v>
      </c>
      <c r="H45" s="75"/>
      <c r="I45" s="148"/>
      <c r="J45" s="119"/>
      <c r="K45" s="120"/>
      <c r="L45" s="150"/>
      <c r="M45" s="76"/>
      <c r="N45" s="73"/>
      <c r="O45" s="77"/>
      <c r="P45" s="108"/>
    </row>
    <row r="46" spans="1:16" ht="17.25" customHeight="1" thickTop="1" thickBot="1">
      <c r="A46" s="88"/>
      <c r="B46" s="44">
        <v>100</v>
      </c>
      <c r="C46" s="109"/>
      <c r="D46" s="24"/>
      <c r="E46" s="63" t="e">
        <f>G46/D$30*60</f>
        <v>#DIV/0!</v>
      </c>
      <c r="F46" s="24"/>
      <c r="G46" s="64"/>
      <c r="H46" s="155" t="e">
        <f>E46/60*H$27</f>
        <v>#DIV/0!</v>
      </c>
      <c r="I46" s="145"/>
      <c r="J46" s="51"/>
      <c r="K46" s="59"/>
      <c r="L46" s="151"/>
      <c r="M46" s="60"/>
      <c r="N46" s="59"/>
      <c r="O46" s="61"/>
      <c r="P46" s="109"/>
    </row>
    <row r="47" spans="1:16" ht="16.5" thickTop="1" thickBot="1">
      <c r="A47" s="21"/>
      <c r="B47" s="20"/>
      <c r="C47" s="110"/>
      <c r="D47" s="28"/>
      <c r="E47" s="27"/>
      <c r="F47" s="29"/>
      <c r="G47" s="157">
        <f>G45-G46</f>
        <v>0</v>
      </c>
      <c r="H47" s="30"/>
      <c r="I47" s="146"/>
      <c r="J47" s="117"/>
      <c r="K47" s="118"/>
      <c r="L47" s="152"/>
      <c r="M47" s="62"/>
      <c r="N47" s="27"/>
      <c r="O47" s="31"/>
      <c r="P47" s="110"/>
    </row>
    <row r="48" spans="1:16" ht="16.5" thickTop="1" thickBot="1">
      <c r="C48" s="1" t="s">
        <v>28</v>
      </c>
      <c r="D48" s="32"/>
      <c r="E48" s="82" t="e">
        <f>G48/D$30*60</f>
        <v>#DIV/0!</v>
      </c>
      <c r="F48" s="32"/>
      <c r="G48" s="52">
        <f>G29</f>
        <v>0</v>
      </c>
      <c r="H48" s="80" t="e">
        <f>E48/60*H$2</f>
        <v>#DIV/0!</v>
      </c>
      <c r="I48" s="32"/>
      <c r="J48" s="32"/>
      <c r="K48" s="32"/>
      <c r="L48" s="32"/>
      <c r="M48" s="32"/>
      <c r="N48" s="32"/>
      <c r="O48" s="32"/>
      <c r="P48" s="32"/>
    </row>
    <row r="49" spans="3:16">
      <c r="C49" s="32"/>
      <c r="D49" s="32"/>
      <c r="E49" s="32"/>
      <c r="F49" s="32"/>
      <c r="G49" s="1"/>
      <c r="H49" s="32"/>
      <c r="I49" s="32"/>
      <c r="J49" s="32"/>
      <c r="K49" s="32"/>
      <c r="L49" s="32"/>
      <c r="M49" s="32"/>
      <c r="N49" s="32"/>
      <c r="O49" s="32"/>
      <c r="P49" s="32"/>
    </row>
  </sheetData>
  <mergeCells count="132">
    <mergeCell ref="J41:K41"/>
    <mergeCell ref="C42:C43"/>
    <mergeCell ref="I42:I43"/>
    <mergeCell ref="L42:L43"/>
    <mergeCell ref="P42:P43"/>
    <mergeCell ref="A43:A44"/>
    <mergeCell ref="J43:K43"/>
    <mergeCell ref="J47:K47"/>
    <mergeCell ref="C44:C45"/>
    <mergeCell ref="I44:I45"/>
    <mergeCell ref="L44:L45"/>
    <mergeCell ref="P44:P45"/>
    <mergeCell ref="A45:A46"/>
    <mergeCell ref="J45:K45"/>
    <mergeCell ref="C46:C47"/>
    <mergeCell ref="I46:I47"/>
    <mergeCell ref="L46:L47"/>
    <mergeCell ref="P46:P47"/>
    <mergeCell ref="J33:K33"/>
    <mergeCell ref="C34:C35"/>
    <mergeCell ref="I34:I35"/>
    <mergeCell ref="L34:L35"/>
    <mergeCell ref="P34:P35"/>
    <mergeCell ref="A35:A36"/>
    <mergeCell ref="J35:K35"/>
    <mergeCell ref="C36:C37"/>
    <mergeCell ref="I36:I37"/>
    <mergeCell ref="L36:L37"/>
    <mergeCell ref="P36:P37"/>
    <mergeCell ref="A37:A38"/>
    <mergeCell ref="J37:K37"/>
    <mergeCell ref="C38:C39"/>
    <mergeCell ref="I38:I39"/>
    <mergeCell ref="L38:L39"/>
    <mergeCell ref="P38:P39"/>
    <mergeCell ref="A39:A40"/>
    <mergeCell ref="J39:K39"/>
    <mergeCell ref="C40:C41"/>
    <mergeCell ref="I40:I41"/>
    <mergeCell ref="L40:L41"/>
    <mergeCell ref="P40:P41"/>
    <mergeCell ref="A41:A42"/>
    <mergeCell ref="P26:P29"/>
    <mergeCell ref="E27:F27"/>
    <mergeCell ref="M27:M29"/>
    <mergeCell ref="N27:N29"/>
    <mergeCell ref="O27:O29"/>
    <mergeCell ref="L28:L29"/>
    <mergeCell ref="J29:K29"/>
    <mergeCell ref="A26:A28"/>
    <mergeCell ref="C26:C29"/>
    <mergeCell ref="D26:D27"/>
    <mergeCell ref="E26:F26"/>
    <mergeCell ref="I26:I29"/>
    <mergeCell ref="J26:K27"/>
    <mergeCell ref="A29:A30"/>
    <mergeCell ref="I30:I31"/>
    <mergeCell ref="L30:L31"/>
    <mergeCell ref="P30:P31"/>
    <mergeCell ref="A31:A32"/>
    <mergeCell ref="J31:K31"/>
    <mergeCell ref="C32:C33"/>
    <mergeCell ref="I32:I33"/>
    <mergeCell ref="L32:L33"/>
    <mergeCell ref="P32:P33"/>
    <mergeCell ref="A33:A34"/>
    <mergeCell ref="I19:I20"/>
    <mergeCell ref="L19:L20"/>
    <mergeCell ref="P19:P20"/>
    <mergeCell ref="C21:C22"/>
    <mergeCell ref="I21:I22"/>
    <mergeCell ref="L21:L22"/>
    <mergeCell ref="P21:P22"/>
    <mergeCell ref="J22:K22"/>
    <mergeCell ref="J20:K20"/>
    <mergeCell ref="I15:I16"/>
    <mergeCell ref="L15:L16"/>
    <mergeCell ref="P15:P16"/>
    <mergeCell ref="C17:C18"/>
    <mergeCell ref="I17:I18"/>
    <mergeCell ref="L17:L18"/>
    <mergeCell ref="P17:P18"/>
    <mergeCell ref="I11:I12"/>
    <mergeCell ref="L11:L12"/>
    <mergeCell ref="P11:P12"/>
    <mergeCell ref="C13:C14"/>
    <mergeCell ref="I13:I14"/>
    <mergeCell ref="L13:L14"/>
    <mergeCell ref="P13:P14"/>
    <mergeCell ref="J12:K12"/>
    <mergeCell ref="J14:K14"/>
    <mergeCell ref="J16:K16"/>
    <mergeCell ref="J18:K18"/>
    <mergeCell ref="D1:D2"/>
    <mergeCell ref="E1:F1"/>
    <mergeCell ref="E2:F2"/>
    <mergeCell ref="J6:K6"/>
    <mergeCell ref="J8:K8"/>
    <mergeCell ref="J10:K10"/>
    <mergeCell ref="P5:P6"/>
    <mergeCell ref="I1:I4"/>
    <mergeCell ref="J1:K2"/>
    <mergeCell ref="L3:L4"/>
    <mergeCell ref="M2:M4"/>
    <mergeCell ref="N2:N4"/>
    <mergeCell ref="O2:O4"/>
    <mergeCell ref="J4:K4"/>
    <mergeCell ref="P1:P4"/>
    <mergeCell ref="I5:I6"/>
    <mergeCell ref="I7:I8"/>
    <mergeCell ref="L7:L8"/>
    <mergeCell ref="P7:P8"/>
    <mergeCell ref="I9:I10"/>
    <mergeCell ref="L9:L10"/>
    <mergeCell ref="P9:P10"/>
    <mergeCell ref="L5:L6"/>
    <mergeCell ref="A16:A17"/>
    <mergeCell ref="A18:A19"/>
    <mergeCell ref="A20:A21"/>
    <mergeCell ref="A1:A3"/>
    <mergeCell ref="C1:C4"/>
    <mergeCell ref="C11:C12"/>
    <mergeCell ref="A4:A5"/>
    <mergeCell ref="A6:A7"/>
    <mergeCell ref="A8:A9"/>
    <mergeCell ref="A10:A11"/>
    <mergeCell ref="A12:A13"/>
    <mergeCell ref="A14:A15"/>
    <mergeCell ref="C7:C8"/>
    <mergeCell ref="C9:C10"/>
    <mergeCell ref="C15:C16"/>
    <mergeCell ref="C19:C20"/>
  </mergeCells>
  <pageMargins left="0" right="0" top="0" bottom="0.2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bhays</dc:creator>
  <cp:lastModifiedBy>bhays</cp:lastModifiedBy>
  <cp:lastPrinted>2010-09-22T00:11:33Z</cp:lastPrinted>
  <dcterms:created xsi:type="dcterms:W3CDTF">2010-09-06T16:03:41Z</dcterms:created>
  <dcterms:modified xsi:type="dcterms:W3CDTF">2010-09-24T17:52:50Z</dcterms:modified>
</cp:coreProperties>
</file>